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ds12\OneDrive\Desktop\IFC\"/>
    </mc:Choice>
  </mc:AlternateContent>
  <xr:revisionPtr revIDLastSave="418" documentId="8_{F372AE8C-9F4F-485E-9FEE-B8590C1C55F9}" xr6:coauthVersionLast="45" xr6:coauthVersionMax="45" xr10:uidLastSave="{CF593C8E-FCFC-4205-BA73-F47B4295794F}"/>
  <bookViews>
    <workbookView minimized="1" xWindow="0" yWindow="6652" windowWidth="11250" windowHeight="7748" activeTab="3" xr2:uid="{E4D9C450-3E1E-43E4-99F2-C5DBBEEAC9BE}"/>
  </bookViews>
  <sheets>
    <sheet name="Chapter Sizes" sheetId="9" r:id="rId1"/>
    <sheet name="Academics" sheetId="1" r:id="rId2"/>
    <sheet name="Leadership Development" sheetId="2" r:id="rId3"/>
    <sheet name="Leadership Development Pt. 2" sheetId="3" r:id="rId4"/>
    <sheet name="Risk Management" sheetId="4" r:id="rId5"/>
    <sheet name="New Member" sheetId="5" r:id="rId6"/>
    <sheet name="Inter, Diverse, Culture" sheetId="6" r:id="rId7"/>
    <sheet name="Service and Philanthropy" sheetId="7" r:id="rId8"/>
    <sheet name="Alumni and Parents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8" i="3" l="1"/>
  <c r="B10" i="3" s="1"/>
  <c r="B11" i="1"/>
  <c r="B7" i="6"/>
  <c r="B13" i="1"/>
  <c r="B9" i="3"/>
  <c r="B5" i="4"/>
  <c r="B6" i="6" l="1"/>
  <c r="B6" i="5"/>
  <c r="B7" i="5" s="1"/>
  <c r="B4" i="4"/>
  <c r="B18" i="4"/>
  <c r="B8" i="7" l="1"/>
  <c r="B5" i="8"/>
  <c r="B7" i="8" s="1"/>
  <c r="B5" i="2"/>
  <c r="B7" i="2" s="1"/>
  <c r="B20" i="4"/>
  <c r="B19" i="4"/>
  <c r="B10" i="7" l="1"/>
  <c r="B9" i="7"/>
  <c r="B6" i="2"/>
  <c r="B6" i="8"/>
  <c r="B12" i="1"/>
</calcChain>
</file>

<file path=xl/sharedStrings.xml><?xml version="1.0" encoding="utf-8"?>
<sst xmlns="http://schemas.openxmlformats.org/spreadsheetml/2006/main" count="163" uniqueCount="69">
  <si>
    <t>Standard</t>
  </si>
  <si>
    <t>Fall GPA above University Average</t>
  </si>
  <si>
    <t>Spring GPA above University Average</t>
  </si>
  <si>
    <t>Academic Success Plan</t>
  </si>
  <si>
    <t>Academic Success Presentation</t>
  </si>
  <si>
    <t>Individual Member Standards</t>
  </si>
  <si>
    <t>Professional Academic Mentor</t>
  </si>
  <si>
    <t>Scholastic Achievement Event</t>
  </si>
  <si>
    <t>Order Of Omega</t>
  </si>
  <si>
    <t>Gamma Sigma Alpha</t>
  </si>
  <si>
    <t>Greek Leadership Academy</t>
  </si>
  <si>
    <t>Rising Greek Leadership Academy</t>
  </si>
  <si>
    <t>Emerging Leaders</t>
  </si>
  <si>
    <t>Campus Involvement</t>
  </si>
  <si>
    <t>Workshop/Programs</t>
  </si>
  <si>
    <t>Chapter Leadership Retreat</t>
  </si>
  <si>
    <t>National Involvement</t>
  </si>
  <si>
    <t>Panther Leadership Summit</t>
  </si>
  <si>
    <t>Leadership In Action</t>
  </si>
  <si>
    <t>Hazing Prevention Week</t>
  </si>
  <si>
    <t>Bystander Prevention Training</t>
  </si>
  <si>
    <t>Risk Management Plan</t>
  </si>
  <si>
    <t>Chapter Code of Conduct</t>
  </si>
  <si>
    <t>Chapter Judicial Board/Standards Board</t>
  </si>
  <si>
    <t>GAMMA Educaiton Session</t>
  </si>
  <si>
    <t>Mental Health Awareness Program</t>
  </si>
  <si>
    <t>General Risk Management Session</t>
  </si>
  <si>
    <t>Mock Social</t>
  </si>
  <si>
    <t>Pitt Agents of Cultural Change</t>
  </si>
  <si>
    <t>Fall Chapter Development Event</t>
  </si>
  <si>
    <t>Spring Chapter Development Event</t>
  </si>
  <si>
    <t>OCC</t>
  </si>
  <si>
    <t>Greek Employer Engagement Event</t>
  </si>
  <si>
    <t>Cultural Awareness Education Program</t>
  </si>
  <si>
    <t>Interfraternalism--Panhel</t>
  </si>
  <si>
    <t>Interfraternalism--IFC</t>
  </si>
  <si>
    <t>Interfraternalism--NPHC</t>
  </si>
  <si>
    <t>Chapter Service Project</t>
  </si>
  <si>
    <t>Philanthropy Event</t>
  </si>
  <si>
    <t>PDM</t>
  </si>
  <si>
    <t>PMADD</t>
  </si>
  <si>
    <t>MLK</t>
  </si>
  <si>
    <t>Be a Good Neighbor</t>
  </si>
  <si>
    <t>Alumni Event</t>
  </si>
  <si>
    <t>Alumni Newsletter</t>
  </si>
  <si>
    <t>Parent Event</t>
  </si>
  <si>
    <t>No</t>
  </si>
  <si>
    <t>Members</t>
  </si>
  <si>
    <t>Size</t>
  </si>
  <si>
    <t>Amount Needed</t>
  </si>
  <si>
    <t>Is the Standard Complete</t>
  </si>
  <si>
    <t>Amount Left</t>
  </si>
  <si>
    <t>Small Need Three</t>
  </si>
  <si>
    <t>Medium Need Four</t>
  </si>
  <si>
    <t>Large Need Five</t>
  </si>
  <si>
    <t>Chapter Size and Requirement</t>
  </si>
  <si>
    <t>Small Need One</t>
  </si>
  <si>
    <t>Medium Need Two</t>
  </si>
  <si>
    <t>Large Need Three</t>
  </si>
  <si>
    <t>All Required</t>
  </si>
  <si>
    <t>Small Need Two</t>
  </si>
  <si>
    <t>Medium Need Three</t>
  </si>
  <si>
    <t>Large Need Four</t>
  </si>
  <si>
    <t>Medium Need One</t>
  </si>
  <si>
    <t>Large Need Two</t>
  </si>
  <si>
    <t>Chapter</t>
  </si>
  <si>
    <t>Chapter Name</t>
  </si>
  <si>
    <t>Yes</t>
  </si>
  <si>
    <t>(Insert Fall Roster Size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</si>
</sst>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Border="1"/>
    <xf numFmtId="0" fontId="0" fillId="3" borderId="0" xfId="0" applyFill="1"/>
    <xf numFmtId="0" fontId="3" fillId="3" borderId="0" xfId="0" applyFont="1" applyFill="1" applyBorder="1"/>
    <xf numFmtId="0" fontId="1" fillId="4" borderId="2" xfId="0" applyFont="1" applyFill="1" applyBorder="1"/>
    <xf numFmtId="0" fontId="1" fillId="3" borderId="3" xfId="0" applyFont="1" applyFill="1" applyBorder="1" applyAlignme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4" borderId="2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3" fillId="4" borderId="0" xfId="0" applyFont="1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</cellXfs>
  <cellStyles count="1">
    <cellStyle name="Normal" xfId="0" builtinId="0"/>
  </cellStyles>
  <dxfs count="42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6969"/>
        </patternFill>
      </fill>
    </dxf>
    <dxf>
      <fill>
        <patternFill>
          <bgColor rgb="FFA9D08E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6969"/>
        </patternFill>
      </fill>
    </dxf>
    <dxf>
      <fill>
        <patternFill>
          <bgColor rgb="FFA9D08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6969"/>
        </patternFill>
      </fill>
    </dxf>
    <dxf>
      <fill>
        <patternFill>
          <bgColor rgb="FFA9D08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A9D08E"/>
        </patternFill>
      </fill>
    </dxf>
    <dxf>
      <fill>
        <patternFill>
          <bgColor rgb="FFFF6969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6969"/>
        </patternFill>
      </fill>
    </dxf>
    <dxf>
      <fill>
        <patternFill>
          <bgColor rgb="FFA9D08E"/>
        </patternFill>
      </fill>
    </dxf>
    <dxf>
      <fill>
        <patternFill>
          <bgColor rgb="FFFF6969"/>
        </patternFill>
      </fill>
    </dxf>
    <dxf>
      <fill>
        <patternFill>
          <bgColor rgb="FFA9D08E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6969"/>
        </patternFill>
      </fill>
    </dxf>
    <dxf>
      <fill>
        <patternFill>
          <bgColor rgb="FFA9D08E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rgb="FFFF6969"/>
        </patternFill>
      </fill>
    </dxf>
    <dxf>
      <fill>
        <patternFill>
          <bgColor rgb="FFA9D08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</dxf>
    <dxf>
      <fill>
        <patternFill>
          <bgColor rgb="FFFF6969"/>
        </patternFill>
      </fill>
    </dxf>
    <dxf>
      <fill>
        <patternFill>
          <bgColor theme="9" tint="0.39994506668294322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FDDFFE"/>
      <color rgb="FFA9D08E"/>
      <color rgb="FFFF6969"/>
      <color rgb="FFFF9393"/>
      <color rgb="FFCFFBD6"/>
      <color rgb="FFFEF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</xdr:colOff>
      <xdr:row>0</xdr:row>
      <xdr:rowOff>19049</xdr:rowOff>
    </xdr:from>
    <xdr:to>
      <xdr:col>6</xdr:col>
      <xdr:colOff>600075</xdr:colOff>
      <xdr:row>29</xdr:row>
      <xdr:rowOff>119063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159F20-B4DD-4FE0-AC0B-F6EBBC92F6B4}"/>
            </a:ext>
          </a:extLst>
        </xdr:cNvPr>
        <xdr:cNvSpPr txBox="1"/>
      </xdr:nvSpPr>
      <xdr:spPr>
        <a:xfrm>
          <a:off x="3495675" y="19049"/>
          <a:ext cx="4257675" cy="535781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Directions: </a:t>
          </a:r>
        </a:p>
        <a:p>
          <a:r>
            <a:rPr lang="en-US" sz="1400" b="1"/>
            <a:t>1. Enter</a:t>
          </a:r>
          <a:r>
            <a:rPr lang="en-US" sz="1400" b="1" baseline="0"/>
            <a:t> your Chapter roster total from the start of the Fall Semester in cell B2. This total should not include any new nembers initiated in the Fall.</a:t>
          </a:r>
        </a:p>
        <a:p>
          <a:endParaRPr lang="en-US" sz="1400" b="1"/>
        </a:p>
        <a:p>
          <a:r>
            <a:rPr lang="en-US" sz="1400" b="1" baseline="0"/>
            <a:t>2. Update your progress by using the dropdown in a cell to change "No" to "Yes" in the appropriate Cathedral Standard cell. Only cells with "No" or "Chapter Name" can be edited. However, some cells with "No" do not have a dropdown list. Those cells will automatically update on their own and cannot be edited.</a:t>
          </a:r>
        </a:p>
        <a:p>
          <a:endParaRPr lang="en-US" sz="1400" b="1" baseline="0"/>
        </a:p>
        <a:p>
          <a:r>
            <a:rPr lang="en-US" sz="1400" b="1"/>
            <a:t>Notes:</a:t>
          </a:r>
          <a:r>
            <a:rPr lang="en-US" sz="1400" b="1" baseline="0"/>
            <a:t> </a:t>
          </a:r>
        </a:p>
        <a:p>
          <a:r>
            <a:rPr lang="en-US" sz="1400" b="1" baseline="0"/>
            <a:t>1. For more information about each Cathedral Standard, check the CSOE word document on the FSL website.</a:t>
          </a:r>
        </a:p>
        <a:p>
          <a:endParaRPr lang="en-US" sz="1400" b="1" baseline="0"/>
        </a:p>
        <a:p>
          <a:r>
            <a:rPr lang="en-US" sz="1400" b="1" baseline="0"/>
            <a:t>2. The Hazing Prevention Event in the Cathdral Standards has been announced. The event is a presentation by the parents of Timothy Piazza. It will take place during Greek Week. All chapters are required to send 60% of their members to the event to meet the Standard.</a:t>
          </a:r>
          <a:endParaRPr lang="en-US" sz="14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999B16-6C98-4D76-B530-021678C5FB97}" name="Table2" displayName="Table2" ref="A1:B3" headerRowDxfId="41" dataDxfId="39" headerRowBorderDxfId="40">
  <autoFilter ref="A1:B3" xr:uid="{B07B295F-D10C-4F7D-8F72-A4DFB3C688FF}"/>
  <tableColumns count="2">
    <tableColumn id="1" xr3:uid="{B7B96549-EC31-4AB9-96DB-2580A386937B}" name="Chapter" totalsRowLabel="Total" dataDxfId="38" totalsRowDxfId="37"/>
    <tableColumn id="2" xr3:uid="{34ABC0BD-899A-4A47-A0DD-3143B0C0A9B1}" name="Chapter Name" totalsRowFunction="count" dataDxfId="36" totalsRowDxfId="35"/>
  </tableColumns>
  <tableStyleInfo name="TableStyleMedium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80016A5-D805-4AC1-8412-0CEE51FCB61C}" name="Table10" displayName="Table10" ref="A1:B7" totalsRowShown="0" headerRowDxfId="1">
  <autoFilter ref="A1:B7" xr:uid="{5AEFA547-9363-42BB-866B-A62F40F936A6}"/>
  <tableColumns count="2">
    <tableColumn id="1" xr3:uid="{4EF1CD0D-475D-49C8-B712-5044809D3D8F}" name="Standard" dataDxfId="0"/>
    <tableColumn id="2" xr3:uid="{831F270A-C080-404D-941F-F276EB13D84B}" name="Chapter Name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8C8C64-3F75-4650-9BF2-47EC3083D553}" name="Table1" displayName="Table1" ref="A1:B13" totalsRowShown="0" headerRowDxfId="32" dataDxfId="31">
  <autoFilter ref="A1:B13" xr:uid="{9503A921-3339-4A00-8AA7-5E3CB0363ABA}"/>
  <tableColumns count="2">
    <tableColumn id="1" xr3:uid="{C1311D29-BF33-44EE-8752-DF61DFDB7B13}" name="Standard" dataDxfId="30"/>
    <tableColumn id="2" xr3:uid="{068EFA5E-04F5-4559-8DB1-00EC996C1816}" name="Chapter Name" dataDxfId="29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0C3D7B-913E-4285-960F-191510A044C6}" name="Table3" displayName="Table3" ref="A1:B7" totalsRowShown="0" headerRowDxfId="26">
  <autoFilter ref="A1:B7" xr:uid="{C77B042C-FF79-4ECB-AF5F-64D2E1DEAA51}"/>
  <tableColumns count="2">
    <tableColumn id="1" xr3:uid="{51A94B98-1120-47A9-ADF5-378437FEA9C3}" name="Standard" dataDxfId="25"/>
    <tableColumn id="2" xr3:uid="{4F9200CA-718C-4614-B52D-528009286251}" name="Chapter Name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A54DC56-4243-45F8-AB97-3CC0C0972A9D}" name="Table4" displayName="Table4" ref="A1:B10" totalsRowShown="0" headerRowDxfId="22">
  <autoFilter ref="A1:B10" xr:uid="{3C24E7F9-76E5-4A82-A8F8-9BF3B7E3B56D}"/>
  <tableColumns count="2">
    <tableColumn id="1" xr3:uid="{5E5DA992-C6F1-460D-BBC5-C706AF526CA0}" name="Standard" dataDxfId="21"/>
    <tableColumn id="2" xr3:uid="{81F2C4E1-8D43-4F14-8460-65AE60045A2F}" name="Chapter Name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E188DAB-1A63-47F4-90EB-AC280D147CFD}" name="Table5" displayName="Table5" ref="A1:B5" totalsRowShown="0" headerRowDxfId="16">
  <autoFilter ref="A1:B5" xr:uid="{AC5AF1FA-2C94-413A-8F4A-0E17F6F3DD54}"/>
  <tableColumns count="2">
    <tableColumn id="1" xr3:uid="{05659EF6-71FB-4341-942C-F9B78D372A3B}" name="Standard"/>
    <tableColumn id="2" xr3:uid="{6AC0A68C-93AB-43E9-BA74-05280479806B}" name="Chapter Name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1DF3B62-3498-4F3D-94A4-26EBB8FC3E23}" name="Table6" displayName="Table6" ref="A9:B20" totalsRowShown="0" headerRowDxfId="15">
  <autoFilter ref="A9:B20" xr:uid="{ADF98819-1516-4835-BF2D-20C4AE0D8FBD}"/>
  <tableColumns count="2">
    <tableColumn id="1" xr3:uid="{400B1A99-0B80-4383-B0E4-E0E5C56E2028}" name="Standard" dataDxfId="14"/>
    <tableColumn id="2" xr3:uid="{F13C1155-FCB4-4793-97F3-AB500C2538B6}" name="Chapter Name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702BFC0-2BC8-4052-B759-8A166528B24C}" name="Table7" displayName="Table7" ref="A1:B7" totalsRowShown="0" headerRowDxfId="11">
  <autoFilter ref="A1:B7" xr:uid="{7EC9A5FE-BB9C-41E5-BB39-D4BBF27CB133}"/>
  <tableColumns count="2">
    <tableColumn id="1" xr3:uid="{E9640ED0-4E00-4440-91DB-00CEE1DF7D18}" name="Standard"/>
    <tableColumn id="2" xr3:uid="{13841662-BA1A-4783-9A51-06424CA99A66}" name="Chapter Name"/>
  </tableColumns>
  <tableStyleInfo name="TableStyleMedium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E43DC15-9199-4928-98CD-42D854B8AD10}" name="Table8" displayName="Table8" ref="A1:B7" totalsRowShown="0" headerRowDxfId="8">
  <autoFilter ref="A1:B7" xr:uid="{C1BD0F25-EDE5-4359-883A-A87B532C8272}"/>
  <tableColumns count="2">
    <tableColumn id="1" xr3:uid="{24A71E62-61CB-4BBB-895D-EDDDDFCDD04F}" name="Standard"/>
    <tableColumn id="2" xr3:uid="{E969C209-687B-4A1D-B84E-41BDE711D6CB}" name="Chapter Name"/>
  </tableColumns>
  <tableStyleInfo name="TableStyleMedium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7321D92-1A0F-46B6-ADA4-2427F53AB670}" name="Table9" displayName="Table9" ref="A1:B10" totalsRowShown="0" headerRowDxfId="5">
  <autoFilter ref="A1:B10" xr:uid="{A4178685-0BEF-41F2-A77B-A87C5D45AE54}"/>
  <tableColumns count="2">
    <tableColumn id="1" xr3:uid="{A76CB03F-41EF-4F8B-8AF6-1B6C5468B77D}" name="Standard" dataDxfId="4"/>
    <tableColumn id="2" xr3:uid="{A34D37DA-70BD-44FA-BCC6-48B80C0A1A3D}" name="Chapter Name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179A1-3FB5-4F1E-949B-01CCC3E1000E}">
  <sheetPr>
    <tabColor rgb="FF0070C0"/>
  </sheetPr>
  <dimension ref="A1:D26"/>
  <sheetViews>
    <sheetView workbookViewId="0">
      <pane xSplit="1" topLeftCell="B1" activePane="topRight" state="frozen"/>
      <selection pane="topRight" activeCell="B9" sqref="B9"/>
    </sheetView>
  </sheetViews>
  <sheetFormatPr defaultRowHeight="14.25" x14ac:dyDescent="0.45"/>
  <cols>
    <col min="1" max="1" width="10.1328125" bestFit="1" customWidth="1"/>
    <col min="2" max="2" width="38.59765625" customWidth="1"/>
    <col min="3" max="3" width="17.3984375" bestFit="1" customWidth="1"/>
    <col min="4" max="4" width="13.59765625" bestFit="1" customWidth="1"/>
    <col min="5" max="6" width="10.19921875" bestFit="1" customWidth="1"/>
    <col min="7" max="7" width="15.59765625" bestFit="1" customWidth="1"/>
    <col min="8" max="8" width="15.3984375" bestFit="1" customWidth="1"/>
    <col min="9" max="9" width="17" bestFit="1" customWidth="1"/>
    <col min="10" max="10" width="15.33203125" bestFit="1" customWidth="1"/>
    <col min="11" max="11" width="16.1328125" bestFit="1" customWidth="1"/>
    <col min="12" max="12" width="15.19921875" bestFit="1" customWidth="1"/>
    <col min="13" max="13" width="12.9296875" bestFit="1" customWidth="1"/>
    <col min="14" max="14" width="14.265625" bestFit="1" customWidth="1"/>
    <col min="15" max="15" width="19.46484375" bestFit="1" customWidth="1"/>
    <col min="16" max="16" width="16.265625" bestFit="1" customWidth="1"/>
    <col min="17" max="17" width="15.6640625" bestFit="1" customWidth="1"/>
    <col min="18" max="18" width="17.19921875" bestFit="1" customWidth="1"/>
    <col min="19" max="19" width="17.796875" bestFit="1" customWidth="1"/>
    <col min="20" max="20" width="9.3984375" bestFit="1" customWidth="1"/>
    <col min="21" max="21" width="14" bestFit="1" customWidth="1"/>
    <col min="22" max="22" width="15.9296875" bestFit="1" customWidth="1"/>
    <col min="23" max="23" width="17.6640625" bestFit="1" customWidth="1"/>
    <col min="24" max="24" width="16" bestFit="1" customWidth="1"/>
    <col min="25" max="25" width="15" bestFit="1" customWidth="1"/>
    <col min="26" max="26" width="13.59765625" bestFit="1" customWidth="1"/>
    <col min="27" max="27" width="14.46484375" bestFit="1" customWidth="1"/>
    <col min="28" max="28" width="14.33203125" bestFit="1" customWidth="1"/>
    <col min="29" max="29" width="17.06640625" bestFit="1" customWidth="1"/>
    <col min="30" max="30" width="11.73046875" bestFit="1" customWidth="1"/>
    <col min="31" max="31" width="16.73046875" bestFit="1" customWidth="1"/>
    <col min="32" max="32" width="16.59765625" bestFit="1" customWidth="1"/>
    <col min="33" max="33" width="11.19921875" bestFit="1" customWidth="1"/>
    <col min="34" max="34" width="12.73046875" bestFit="1" customWidth="1"/>
    <col min="35" max="35" width="20.3984375" bestFit="1" customWidth="1"/>
    <col min="36" max="36" width="14.46484375" bestFit="1" customWidth="1"/>
    <col min="37" max="37" width="16" bestFit="1" customWidth="1"/>
    <col min="38" max="38" width="18.53125" bestFit="1" customWidth="1"/>
    <col min="39" max="39" width="15.796875" bestFit="1" customWidth="1"/>
  </cols>
  <sheetData>
    <row r="1" spans="1:4" ht="14.65" thickBot="1" x14ac:dyDescent="0.5">
      <c r="A1" s="9" t="s">
        <v>65</v>
      </c>
      <c r="B1" s="14" t="s">
        <v>66</v>
      </c>
    </row>
    <row r="2" spans="1:4" ht="14.65" thickTop="1" x14ac:dyDescent="0.45">
      <c r="A2" s="12" t="s">
        <v>47</v>
      </c>
      <c r="B2" s="10" t="s">
        <v>68</v>
      </c>
    </row>
    <row r="3" spans="1:4" x14ac:dyDescent="0.45">
      <c r="A3" s="12" t="s">
        <v>48</v>
      </c>
      <c r="B3" s="18" t="str">
        <f>IF(B2&gt;60,"Large",IF(AND(B2&lt;=60,B2&gt;15),"Medium","Small"))</f>
        <v>Large</v>
      </c>
      <c r="C3" s="11"/>
      <c r="D3" s="11"/>
    </row>
    <row r="4" spans="1:4" x14ac:dyDescent="0.45">
      <c r="B4" s="13"/>
      <c r="C4" s="11"/>
      <c r="D4" s="11"/>
    </row>
    <row r="5" spans="1:4" x14ac:dyDescent="0.45">
      <c r="B5" s="13"/>
      <c r="C5" s="11"/>
      <c r="D5" s="11"/>
    </row>
    <row r="25" spans="1:1" x14ac:dyDescent="0.45">
      <c r="A25" t="s">
        <v>46</v>
      </c>
    </row>
    <row r="26" spans="1:1" x14ac:dyDescent="0.45">
      <c r="A26" t="s">
        <v>67</v>
      </c>
    </row>
  </sheetData>
  <sheetProtection algorithmName="SHA-512" hashValue="H14i78FvrrLJMt++qCS3hPbLXTqve5T0nvIvMaZkQZcy8KIIK0EAER1PAHdOmcGe3Bu5lze7XNGcUNDvAvU8lA==" saltValue="7ReRQuzw8hJPCMyRDXSc2g==" spinCount="100000" sheet="1" objects="1" scenarios="1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D7E4-F031-4B03-9094-15F9268E82AE}">
  <sheetPr>
    <tabColor rgb="FFC00000"/>
  </sheetPr>
  <dimension ref="A1:B18"/>
  <sheetViews>
    <sheetView workbookViewId="0">
      <pane xSplit="1" topLeftCell="B1" activePane="topRight" state="frozen"/>
      <selection pane="topRight" activeCell="B11" sqref="B11"/>
    </sheetView>
  </sheetViews>
  <sheetFormatPr defaultRowHeight="14.25" x14ac:dyDescent="0.45"/>
  <cols>
    <col min="1" max="1" width="30.265625" bestFit="1" customWidth="1"/>
    <col min="2" max="2" width="21.46484375" customWidth="1"/>
    <col min="3" max="3" width="17.3984375" bestFit="1" customWidth="1"/>
    <col min="4" max="4" width="13.59765625" bestFit="1" customWidth="1"/>
    <col min="5" max="6" width="10.19921875" bestFit="1" customWidth="1"/>
    <col min="7" max="7" width="15.59765625" bestFit="1" customWidth="1"/>
    <col min="8" max="8" width="15.3984375" bestFit="1" customWidth="1"/>
    <col min="9" max="9" width="17" bestFit="1" customWidth="1"/>
    <col min="10" max="10" width="15.33203125" bestFit="1" customWidth="1"/>
    <col min="11" max="11" width="16.1328125" bestFit="1" customWidth="1"/>
    <col min="12" max="12" width="15.19921875" bestFit="1" customWidth="1"/>
    <col min="13" max="13" width="12.9296875" bestFit="1" customWidth="1"/>
    <col min="14" max="14" width="14.265625" bestFit="1" customWidth="1"/>
    <col min="15" max="15" width="19.46484375" bestFit="1" customWidth="1"/>
    <col min="16" max="16" width="16.265625" bestFit="1" customWidth="1"/>
    <col min="17" max="17" width="15.6640625" bestFit="1" customWidth="1"/>
    <col min="18" max="18" width="17.19921875" bestFit="1" customWidth="1"/>
    <col min="19" max="19" width="17.796875" bestFit="1" customWidth="1"/>
    <col min="20" max="20" width="9.3984375" bestFit="1" customWidth="1"/>
    <col min="21" max="21" width="14" bestFit="1" customWidth="1"/>
    <col min="22" max="22" width="15.9296875" bestFit="1" customWidth="1"/>
    <col min="23" max="23" width="17.6640625" bestFit="1" customWidth="1"/>
    <col min="24" max="24" width="16" bestFit="1" customWidth="1"/>
    <col min="25" max="25" width="15" bestFit="1" customWidth="1"/>
    <col min="26" max="26" width="13.59765625" bestFit="1" customWidth="1"/>
    <col min="27" max="27" width="14.46484375" bestFit="1" customWidth="1"/>
    <col min="28" max="28" width="14.33203125" bestFit="1" customWidth="1"/>
    <col min="29" max="29" width="17.06640625" bestFit="1" customWidth="1"/>
    <col min="30" max="30" width="11.73046875" bestFit="1" customWidth="1"/>
    <col min="31" max="31" width="16.73046875" bestFit="1" customWidth="1"/>
    <col min="32" max="32" width="16.59765625" bestFit="1" customWidth="1"/>
    <col min="33" max="33" width="11.19921875" bestFit="1" customWidth="1"/>
    <col min="34" max="34" width="12.73046875" bestFit="1" customWidth="1"/>
    <col min="35" max="35" width="20.3984375" bestFit="1" customWidth="1"/>
    <col min="36" max="36" width="14.46484375" bestFit="1" customWidth="1"/>
    <col min="37" max="37" width="16" bestFit="1" customWidth="1"/>
    <col min="38" max="38" width="18.53125" bestFit="1" customWidth="1"/>
    <col min="39" max="39" width="15.796875" bestFit="1" customWidth="1"/>
  </cols>
  <sheetData>
    <row r="1" spans="1:2" x14ac:dyDescent="0.45">
      <c r="A1" s="7" t="s">
        <v>0</v>
      </c>
      <c r="B1" s="16" t="s">
        <v>66</v>
      </c>
    </row>
    <row r="2" spans="1:2" x14ac:dyDescent="0.45">
      <c r="A2" s="3" t="s">
        <v>1</v>
      </c>
      <c r="B2" s="15" t="s">
        <v>46</v>
      </c>
    </row>
    <row r="3" spans="1:2" x14ac:dyDescent="0.45">
      <c r="A3" s="3" t="s">
        <v>2</v>
      </c>
      <c r="B3" s="15" t="s">
        <v>46</v>
      </c>
    </row>
    <row r="4" spans="1:2" x14ac:dyDescent="0.45">
      <c r="A4" s="3" t="s">
        <v>3</v>
      </c>
      <c r="B4" s="15" t="s">
        <v>46</v>
      </c>
    </row>
    <row r="5" spans="1:2" x14ac:dyDescent="0.45">
      <c r="A5" s="3" t="s">
        <v>4</v>
      </c>
      <c r="B5" s="15" t="s">
        <v>46</v>
      </c>
    </row>
    <row r="6" spans="1:2" x14ac:dyDescent="0.45">
      <c r="A6" s="3" t="s">
        <v>5</v>
      </c>
      <c r="B6" s="15" t="s">
        <v>46</v>
      </c>
    </row>
    <row r="7" spans="1:2" x14ac:dyDescent="0.45">
      <c r="A7" s="3" t="s">
        <v>6</v>
      </c>
      <c r="B7" s="15" t="s">
        <v>46</v>
      </c>
    </row>
    <row r="8" spans="1:2" x14ac:dyDescent="0.45">
      <c r="A8" s="3" t="s">
        <v>7</v>
      </c>
      <c r="B8" s="15" t="s">
        <v>46</v>
      </c>
    </row>
    <row r="9" spans="1:2" x14ac:dyDescent="0.45">
      <c r="A9" s="3" t="s">
        <v>8</v>
      </c>
      <c r="B9" s="15" t="s">
        <v>46</v>
      </c>
    </row>
    <row r="10" spans="1:2" x14ac:dyDescent="0.45">
      <c r="A10" s="3" t="s">
        <v>9</v>
      </c>
      <c r="B10" s="15" t="s">
        <v>46</v>
      </c>
    </row>
    <row r="11" spans="1:2" x14ac:dyDescent="0.45">
      <c r="A11" s="4" t="s">
        <v>49</v>
      </c>
      <c r="B11" s="19">
        <f>IF('Chapter Sizes'!B3 = "small", 3, IF('Chapter Sizes'!B3 = "Medium", 4, 5))</f>
        <v>5</v>
      </c>
    </row>
    <row r="12" spans="1:2" x14ac:dyDescent="0.45">
      <c r="A12" s="4" t="s">
        <v>50</v>
      </c>
      <c r="B12" s="19" t="str">
        <f>IF(COUNTIF(B2:B10, "Yes") = B11, "Yes","No" )</f>
        <v>No</v>
      </c>
    </row>
    <row r="13" spans="1:2" x14ac:dyDescent="0.45">
      <c r="A13" s="4" t="s">
        <v>51</v>
      </c>
      <c r="B13" s="19">
        <f>B11-COUNTIF(B2:B10,"Yes")</f>
        <v>5</v>
      </c>
    </row>
    <row r="15" spans="1:2" x14ac:dyDescent="0.45">
      <c r="A15" s="1" t="s">
        <v>55</v>
      </c>
    </row>
    <row r="16" spans="1:2" x14ac:dyDescent="0.45">
      <c r="A16" s="2" t="s">
        <v>52</v>
      </c>
    </row>
    <row r="17" spans="1:1" x14ac:dyDescent="0.45">
      <c r="A17" s="2" t="s">
        <v>53</v>
      </c>
    </row>
    <row r="18" spans="1:1" x14ac:dyDescent="0.45">
      <c r="A18" s="2" t="s">
        <v>54</v>
      </c>
    </row>
  </sheetData>
  <sheetProtection algorithmName="SHA-512" hashValue="je5zA1Yy7Wm5EWx7WP6j/9guBueOM3vxK2hUnko/MIZlCHJLGAI5bFDPOSE6FSALnN0w4ZaqvSJLCCWMSLJcxg==" saltValue="n9AWkbiCgNU5cv9JoTFedg==" spinCount="100000" sheet="1" objects="1" scenarios="1"/>
  <protectedRanges>
    <protectedRange algorithmName="SHA-512" hashValue="fCGrNqCfvNFfiCNBNraMNqttl5/g4GbHTmyZW8U1W9Ags/Cm6dKB44iQjEXPgiGZ57X5QZGCPs42SnnH6+fUcA==" saltValue="WRoGo7qBMOSmEWbG6WsdWg==" spinCount="100000" sqref="A1:A22" name="Range1"/>
    <protectedRange algorithmName="SHA-512" hashValue="CNZujVySIWJnlbtgWpqBewea4Qjw+MK1lcsq6RVEL0CwGBPQBg4f5OxDjtvH8xN9bH9BZxYH/X/BJuLDH8LOoA==" saltValue="JIQ7aQIz68iptewG2hFUDQ==" spinCount="100000" sqref="B11:B13" name="Range2"/>
  </protectedRanges>
  <conditionalFormatting sqref="B2:B13">
    <cfRule type="containsText" dxfId="34" priority="1" operator="containsText" text="Yes">
      <formula>NOT(ISERROR(SEARCH("Yes",B2)))</formula>
    </cfRule>
    <cfRule type="containsText" dxfId="33" priority="2" operator="containsText" text="No">
      <formula>NOT(ISERROR(SEARCH("No",B2)))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9566CE-4D15-4FF9-A7DE-C84CA6E4C12F}">
          <x14:formula1>
            <xm:f>'Chapter Sizes'!$A$25:$A$26</xm:f>
          </x14:formula1>
          <xm:sqref>B2:B10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8E61-CEB7-4FF5-810F-C4BE0ED6B7A4}">
  <sheetPr>
    <tabColor rgb="FF00B050"/>
  </sheetPr>
  <dimension ref="A1:B12"/>
  <sheetViews>
    <sheetView workbookViewId="0">
      <pane xSplit="1" topLeftCell="B1" activePane="topRight" state="frozen"/>
      <selection pane="topRight" activeCell="C35" sqref="C35"/>
    </sheetView>
  </sheetViews>
  <sheetFormatPr defaultRowHeight="14.25" x14ac:dyDescent="0.45"/>
  <cols>
    <col min="1" max="1" width="27.33203125" bestFit="1" customWidth="1"/>
    <col min="2" max="2" width="24.73046875" customWidth="1"/>
    <col min="3" max="3" width="17.3984375" bestFit="1" customWidth="1"/>
    <col min="4" max="4" width="13.59765625" bestFit="1" customWidth="1"/>
    <col min="5" max="6" width="10.19921875" bestFit="1" customWidth="1"/>
    <col min="7" max="7" width="15.59765625" bestFit="1" customWidth="1"/>
    <col min="8" max="8" width="15.3984375" bestFit="1" customWidth="1"/>
    <col min="9" max="9" width="17" bestFit="1" customWidth="1"/>
    <col min="10" max="10" width="15.33203125" bestFit="1" customWidth="1"/>
    <col min="11" max="11" width="16.1328125" bestFit="1" customWidth="1"/>
    <col min="12" max="12" width="15.19921875" bestFit="1" customWidth="1"/>
    <col min="13" max="13" width="12.9296875" bestFit="1" customWidth="1"/>
    <col min="14" max="14" width="14.265625" bestFit="1" customWidth="1"/>
    <col min="15" max="15" width="19.46484375" bestFit="1" customWidth="1"/>
    <col min="16" max="16" width="16.265625" bestFit="1" customWidth="1"/>
    <col min="17" max="17" width="15.6640625" bestFit="1" customWidth="1"/>
    <col min="18" max="18" width="17.19921875" bestFit="1" customWidth="1"/>
    <col min="19" max="19" width="17.796875" bestFit="1" customWidth="1"/>
    <col min="20" max="20" width="9.3984375" bestFit="1" customWidth="1"/>
    <col min="21" max="21" width="14" bestFit="1" customWidth="1"/>
    <col min="22" max="22" width="15.9296875" bestFit="1" customWidth="1"/>
    <col min="23" max="23" width="17.6640625" bestFit="1" customWidth="1"/>
    <col min="24" max="24" width="16" bestFit="1" customWidth="1"/>
    <col min="25" max="25" width="15" bestFit="1" customWidth="1"/>
    <col min="26" max="26" width="13.59765625" bestFit="1" customWidth="1"/>
    <col min="27" max="27" width="14.46484375" bestFit="1" customWidth="1"/>
    <col min="28" max="28" width="14.33203125" bestFit="1" customWidth="1"/>
    <col min="29" max="29" width="17.06640625" bestFit="1" customWidth="1"/>
    <col min="30" max="30" width="11.73046875" bestFit="1" customWidth="1"/>
    <col min="31" max="31" width="16.73046875" bestFit="1" customWidth="1"/>
    <col min="32" max="32" width="16.59765625" bestFit="1" customWidth="1"/>
    <col min="33" max="33" width="11.19921875" bestFit="1" customWidth="1"/>
    <col min="34" max="34" width="12.73046875" bestFit="1" customWidth="1"/>
    <col min="35" max="35" width="20.3984375" bestFit="1" customWidth="1"/>
    <col min="36" max="36" width="14.46484375" bestFit="1" customWidth="1"/>
    <col min="37" max="37" width="16" bestFit="1" customWidth="1"/>
    <col min="38" max="38" width="18.53125" bestFit="1" customWidth="1"/>
    <col min="39" max="39" width="15.796875" bestFit="1" customWidth="1"/>
  </cols>
  <sheetData>
    <row r="1" spans="1:2" ht="14.65" thickBot="1" x14ac:dyDescent="0.5">
      <c r="A1" s="5" t="s">
        <v>0</v>
      </c>
      <c r="B1" s="17" t="s">
        <v>66</v>
      </c>
    </row>
    <row r="2" spans="1:2" ht="14.65" thickTop="1" x14ac:dyDescent="0.45">
      <c r="A2" s="3" t="s">
        <v>10</v>
      </c>
      <c r="B2" s="11" t="s">
        <v>46</v>
      </c>
    </row>
    <row r="3" spans="1:2" x14ac:dyDescent="0.45">
      <c r="A3" s="3" t="s">
        <v>11</v>
      </c>
      <c r="B3" s="11" t="s">
        <v>46</v>
      </c>
    </row>
    <row r="4" spans="1:2" x14ac:dyDescent="0.45">
      <c r="A4" s="3" t="s">
        <v>12</v>
      </c>
      <c r="B4" s="11" t="s">
        <v>46</v>
      </c>
    </row>
    <row r="5" spans="1:2" x14ac:dyDescent="0.45">
      <c r="A5" s="4" t="s">
        <v>49</v>
      </c>
      <c r="B5" s="20">
        <f>IF('Chapter Sizes'!B3 = "small", 1, IF('Chapter Sizes'!B3 = "Medium", 2, 3))</f>
        <v>3</v>
      </c>
    </row>
    <row r="6" spans="1:2" x14ac:dyDescent="0.45">
      <c r="A6" s="4" t="s">
        <v>50</v>
      </c>
      <c r="B6" s="20" t="str">
        <f>IF(COUNTIF(B2:B4, "Yes") = B5, "Yes","No" )</f>
        <v>No</v>
      </c>
    </row>
    <row r="7" spans="1:2" x14ac:dyDescent="0.45">
      <c r="A7" s="4" t="s">
        <v>51</v>
      </c>
      <c r="B7" s="20">
        <f>B5-COUNTIF(B2:B4,"Yes")</f>
        <v>3</v>
      </c>
    </row>
    <row r="9" spans="1:2" x14ac:dyDescent="0.45">
      <c r="A9" s="1" t="s">
        <v>55</v>
      </c>
    </row>
    <row r="10" spans="1:2" x14ac:dyDescent="0.45">
      <c r="A10" s="2" t="s">
        <v>56</v>
      </c>
    </row>
    <row r="11" spans="1:2" x14ac:dyDescent="0.45">
      <c r="A11" s="2" t="s">
        <v>57</v>
      </c>
    </row>
    <row r="12" spans="1:2" x14ac:dyDescent="0.45">
      <c r="A12" s="2" t="s">
        <v>58</v>
      </c>
    </row>
  </sheetData>
  <sheetProtection algorithmName="SHA-512" hashValue="iQ3LWztrxdwCY0iouVewLiQnkk61Nq/6X75Q8QgE01NC5LCWYBvFj3EHCSNX/UF4n7yH0q/sN0+5DLzwLJodug==" saltValue="7Ri7OkOqfZTEh+6239CWDA==" spinCount="100000" sheet="1" objects="1" scenarios="1"/>
  <protectedRanges>
    <protectedRange algorithmName="SHA-512" hashValue="ktlnvaX2FR4WCT81kkcCFuiOjx4HYai1ygzV3nqoyKr7oha9jVp5r8HAKF+F1cIhHBmJTBX7duBxoW4Jqv/REQ==" saltValue="JFvWcsZkVFUA/dL+p8Ee5g==" spinCount="100000" sqref="B5:B7" name="Range2"/>
    <protectedRange algorithmName="SHA-512" hashValue="L5WG7PYajz2Z23pXBmfE/9Ai6rzV8FxiGDHrhejM1R2bCAsp3cmivP4mLeYI897HOb9tcFU9qTfsQY0zsVfDww==" saltValue="1lFoU/imd8R3g5eJnJ1MoQ==" spinCount="100000" sqref="A1:A12" name="Range1"/>
  </protectedRanges>
  <conditionalFormatting sqref="B2:B7">
    <cfRule type="containsText" dxfId="28" priority="1" operator="containsText" text="Yes">
      <formula>NOT(ISERROR(SEARCH("Yes",B2)))</formula>
    </cfRule>
    <cfRule type="containsText" dxfId="27" priority="2" operator="containsText" text="No">
      <formula>NOT(ISERROR(SEARCH("No",B2)))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AE9AFA-9AAF-4E64-ADA1-0BA18D7CB25F}">
          <x14:formula1>
            <xm:f>'Chapter Sizes'!$A$25:$A$26</xm:f>
          </x14:formula1>
          <xm:sqref>B2:B4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78BB0-479E-448B-AC91-68CFB909D1D7}">
  <sheetPr>
    <tabColor rgb="FF7030A0"/>
  </sheetPr>
  <dimension ref="A1:B12"/>
  <sheetViews>
    <sheetView tabSelected="1" workbookViewId="0">
      <pane xSplit="1" topLeftCell="B1" activePane="topRight" state="frozen"/>
      <selection pane="topRight" activeCell="E8" sqref="E8"/>
    </sheetView>
  </sheetViews>
  <sheetFormatPr defaultRowHeight="14.25" x14ac:dyDescent="0.45"/>
  <cols>
    <col min="1" max="1" width="22.59765625" bestFit="1" customWidth="1"/>
    <col min="2" max="2" width="19.53125" customWidth="1"/>
    <col min="3" max="3" width="17.3984375" bestFit="1" customWidth="1"/>
    <col min="4" max="4" width="13.59765625" bestFit="1" customWidth="1"/>
    <col min="5" max="6" width="10.19921875" bestFit="1" customWidth="1"/>
    <col min="7" max="7" width="15.59765625" bestFit="1" customWidth="1"/>
    <col min="8" max="8" width="15.3984375" bestFit="1" customWidth="1"/>
    <col min="9" max="9" width="17" bestFit="1" customWidth="1"/>
    <col min="10" max="10" width="15.33203125" bestFit="1" customWidth="1"/>
    <col min="11" max="11" width="16.1328125" bestFit="1" customWidth="1"/>
    <col min="12" max="12" width="15.19921875" bestFit="1" customWidth="1"/>
    <col min="13" max="13" width="12.9296875" bestFit="1" customWidth="1"/>
    <col min="14" max="14" width="14.265625" bestFit="1" customWidth="1"/>
    <col min="15" max="15" width="19.46484375" bestFit="1" customWidth="1"/>
    <col min="16" max="16" width="16.265625" bestFit="1" customWidth="1"/>
    <col min="17" max="17" width="15.6640625" bestFit="1" customWidth="1"/>
    <col min="18" max="18" width="17.19921875" bestFit="1" customWidth="1"/>
    <col min="19" max="19" width="17.796875" bestFit="1" customWidth="1"/>
    <col min="20" max="20" width="9.3984375" bestFit="1" customWidth="1"/>
    <col min="21" max="21" width="14" bestFit="1" customWidth="1"/>
    <col min="22" max="22" width="15.9296875" bestFit="1" customWidth="1"/>
    <col min="23" max="23" width="17.6640625" bestFit="1" customWidth="1"/>
    <col min="24" max="24" width="16" bestFit="1" customWidth="1"/>
    <col min="25" max="25" width="15" bestFit="1" customWidth="1"/>
    <col min="26" max="26" width="13.59765625" bestFit="1" customWidth="1"/>
    <col min="27" max="27" width="14.46484375" bestFit="1" customWidth="1"/>
    <col min="28" max="28" width="14.33203125" bestFit="1" customWidth="1"/>
    <col min="29" max="29" width="17.06640625" bestFit="1" customWidth="1"/>
    <col min="30" max="30" width="11.73046875" bestFit="1" customWidth="1"/>
    <col min="31" max="31" width="16.73046875" bestFit="1" customWidth="1"/>
    <col min="32" max="32" width="16.59765625" bestFit="1" customWidth="1"/>
    <col min="33" max="33" width="11.19921875" bestFit="1" customWidth="1"/>
    <col min="34" max="34" width="12.73046875" bestFit="1" customWidth="1"/>
    <col min="35" max="35" width="20.3984375" bestFit="1" customWidth="1"/>
    <col min="36" max="36" width="14.46484375" bestFit="1" customWidth="1"/>
    <col min="37" max="37" width="16" bestFit="1" customWidth="1"/>
    <col min="38" max="38" width="18.53125" bestFit="1" customWidth="1"/>
    <col min="39" max="39" width="15.796875" bestFit="1" customWidth="1"/>
  </cols>
  <sheetData>
    <row r="1" spans="1:2" ht="14.65" thickBot="1" x14ac:dyDescent="0.5">
      <c r="A1" s="5" t="s">
        <v>0</v>
      </c>
      <c r="B1" s="8" t="s">
        <v>66</v>
      </c>
    </row>
    <row r="2" spans="1:2" ht="14.65" thickTop="1" x14ac:dyDescent="0.45">
      <c r="A2" s="3" t="s">
        <v>13</v>
      </c>
      <c r="B2" s="11" t="s">
        <v>46</v>
      </c>
    </row>
    <row r="3" spans="1:2" x14ac:dyDescent="0.45">
      <c r="A3" s="3" t="s">
        <v>14</v>
      </c>
      <c r="B3" s="11" t="s">
        <v>46</v>
      </c>
    </row>
    <row r="4" spans="1:2" x14ac:dyDescent="0.45">
      <c r="A4" s="3" t="s">
        <v>15</v>
      </c>
      <c r="B4" s="11" t="s">
        <v>46</v>
      </c>
    </row>
    <row r="5" spans="1:2" x14ac:dyDescent="0.45">
      <c r="A5" s="3" t="s">
        <v>16</v>
      </c>
      <c r="B5" s="11" t="s">
        <v>46</v>
      </c>
    </row>
    <row r="6" spans="1:2" x14ac:dyDescent="0.45">
      <c r="A6" s="3" t="s">
        <v>17</v>
      </c>
      <c r="B6" s="11" t="s">
        <v>46</v>
      </c>
    </row>
    <row r="7" spans="1:2" x14ac:dyDescent="0.45">
      <c r="A7" s="3" t="s">
        <v>18</v>
      </c>
      <c r="B7" s="11" t="s">
        <v>46</v>
      </c>
    </row>
    <row r="8" spans="1:2" x14ac:dyDescent="0.45">
      <c r="A8" s="3" t="s">
        <v>49</v>
      </c>
      <c r="B8" s="20">
        <f>IF('Chapter Sizes'!B3 = "small", 3, IF('Chapter Sizes'!B3 = "Medium", 4, 5))</f>
        <v>5</v>
      </c>
    </row>
    <row r="9" spans="1:2" x14ac:dyDescent="0.45">
      <c r="A9" s="4" t="s">
        <v>50</v>
      </c>
      <c r="B9" s="20" t="str">
        <f>IF(COUNTIF(B2:B7, "No") &gt; 0, "No","Yes" )</f>
        <v>No</v>
      </c>
    </row>
    <row r="10" spans="1:2" x14ac:dyDescent="0.45">
      <c r="A10" s="4" t="s">
        <v>51</v>
      </c>
      <c r="B10" s="20">
        <f>B8-COUNTIF(B2:B7, "Yes")</f>
        <v>5</v>
      </c>
    </row>
    <row r="12" spans="1:2" x14ac:dyDescent="0.45">
      <c r="A12" s="2" t="s">
        <v>59</v>
      </c>
    </row>
  </sheetData>
  <sheetProtection algorithmName="SHA-512" hashValue="tMQV6m/0op1CzKWOSqrLvm7EpZvry2MkgA1FbUckUiZ4hHgjrhJI0PG3gdfmQMoEfWCU1L82uuVxAlWyJiPPsQ==" saltValue="kMDp11e3jvn+3i6y15Iadw==" spinCount="100000" sheet="1" objects="1" scenarios="1"/>
  <protectedRanges>
    <protectedRange algorithmName="SHA-512" hashValue="L9v3EvPyZvdcxEMMDL5X1IhocCXwBiT+891xqp6ZzmYrMa/vBS0B+Vy75sscCYhM/4OmFHdp2+h6a5/i0q9tvQ==" saltValue="ZCCb8oIxf6BPWs8K4UsNsA==" spinCount="100000" sqref="B10" name="Range2"/>
    <protectedRange algorithmName="SHA-512" hashValue="/WXj6L9MhO+WsAnJbVK+EUdW9SlYn1QNwm6+zGtrafwb7kH3z3+5MjgyF7ls6p0jJpxYo80yijhsaE/VGJM3tQ==" saltValue="hEnlw7Hm3wt97ZIuIRt+cQ==" spinCount="100000" sqref="A1:A12" name="Range1"/>
  </protectedRanges>
  <conditionalFormatting sqref="B2:B10">
    <cfRule type="containsText" dxfId="24" priority="1" operator="containsText" text="Yes">
      <formula>NOT(ISERROR(SEARCH("Yes",B2)))</formula>
    </cfRule>
    <cfRule type="containsText" dxfId="23" priority="2" operator="containsText" text="No">
      <formula>NOT(ISERROR(SEARCH("No",B2)))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2066F5-F2ED-4DCF-8D06-C2A9CF3AD5D3}">
          <x14:formula1>
            <xm:f>'Chapter Sizes'!$A$25:$A$26</xm:f>
          </x14:formula1>
          <xm:sqref>B2:B7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8741-6EA9-490D-BFB5-A102B27C9AA5}">
  <sheetPr>
    <tabColor rgb="FFFFFF00"/>
  </sheetPr>
  <dimension ref="A1:B25"/>
  <sheetViews>
    <sheetView workbookViewId="0">
      <pane xSplit="1" topLeftCell="B1" activePane="topRight" state="frozen"/>
      <selection pane="topRight" activeCell="E15" sqref="E15"/>
    </sheetView>
  </sheetViews>
  <sheetFormatPr defaultRowHeight="14.25" x14ac:dyDescent="0.45"/>
  <cols>
    <col min="1" max="1" width="32.265625" bestFit="1" customWidth="1"/>
    <col min="2" max="2" width="21.73046875" customWidth="1"/>
    <col min="3" max="3" width="17.3984375" bestFit="1" customWidth="1"/>
    <col min="4" max="4" width="13.59765625" bestFit="1" customWidth="1"/>
    <col min="5" max="6" width="10.19921875" bestFit="1" customWidth="1"/>
    <col min="7" max="7" width="15.59765625" bestFit="1" customWidth="1"/>
    <col min="8" max="8" width="15.3984375" bestFit="1" customWidth="1"/>
    <col min="9" max="9" width="17" bestFit="1" customWidth="1"/>
    <col min="10" max="10" width="15.33203125" bestFit="1" customWidth="1"/>
    <col min="11" max="11" width="16.1328125" bestFit="1" customWidth="1"/>
    <col min="12" max="12" width="15.19921875" bestFit="1" customWidth="1"/>
    <col min="13" max="13" width="12.9296875" bestFit="1" customWidth="1"/>
    <col min="14" max="14" width="14.265625" bestFit="1" customWidth="1"/>
    <col min="15" max="15" width="19.46484375" bestFit="1" customWidth="1"/>
    <col min="16" max="16" width="16.265625" bestFit="1" customWidth="1"/>
    <col min="17" max="17" width="15.6640625" bestFit="1" customWidth="1"/>
    <col min="18" max="18" width="17.19921875" bestFit="1" customWidth="1"/>
    <col min="19" max="19" width="17.796875" bestFit="1" customWidth="1"/>
    <col min="20" max="20" width="9.3984375" bestFit="1" customWidth="1"/>
    <col min="21" max="21" width="14" bestFit="1" customWidth="1"/>
    <col min="22" max="22" width="15.9296875" bestFit="1" customWidth="1"/>
    <col min="23" max="23" width="17.6640625" bestFit="1" customWidth="1"/>
    <col min="24" max="24" width="16" bestFit="1" customWidth="1"/>
    <col min="25" max="25" width="15" bestFit="1" customWidth="1"/>
    <col min="26" max="26" width="13.59765625" bestFit="1" customWidth="1"/>
    <col min="27" max="27" width="14.46484375" bestFit="1" customWidth="1"/>
    <col min="28" max="28" width="14.33203125" bestFit="1" customWidth="1"/>
    <col min="29" max="29" width="17.06640625" bestFit="1" customWidth="1"/>
    <col min="30" max="30" width="11.73046875" bestFit="1" customWidth="1"/>
    <col min="31" max="31" width="16.73046875" bestFit="1" customWidth="1"/>
    <col min="32" max="32" width="16.59765625" bestFit="1" customWidth="1"/>
    <col min="33" max="33" width="11.19921875" bestFit="1" customWidth="1"/>
    <col min="34" max="34" width="12.73046875" bestFit="1" customWidth="1"/>
    <col min="35" max="35" width="20.3984375" bestFit="1" customWidth="1"/>
    <col min="36" max="36" width="14.46484375" bestFit="1" customWidth="1"/>
    <col min="37" max="37" width="16" bestFit="1" customWidth="1"/>
    <col min="38" max="38" width="18.53125" bestFit="1" customWidth="1"/>
    <col min="39" max="39" width="15.796875" bestFit="1" customWidth="1"/>
  </cols>
  <sheetData>
    <row r="1" spans="1:2" ht="14.65" thickBot="1" x14ac:dyDescent="0.5">
      <c r="A1" s="6" t="s">
        <v>0</v>
      </c>
      <c r="B1" s="17" t="s">
        <v>66</v>
      </c>
    </row>
    <row r="2" spans="1:2" ht="14.65" thickTop="1" x14ac:dyDescent="0.45">
      <c r="A2" t="s">
        <v>19</v>
      </c>
      <c r="B2" s="11" t="s">
        <v>46</v>
      </c>
    </row>
    <row r="3" spans="1:2" x14ac:dyDescent="0.45">
      <c r="A3" t="s">
        <v>20</v>
      </c>
      <c r="B3" s="11" t="s">
        <v>46</v>
      </c>
    </row>
    <row r="4" spans="1:2" x14ac:dyDescent="0.45">
      <c r="A4" t="s">
        <v>50</v>
      </c>
      <c r="B4" s="20" t="str">
        <f>IF(COUNTIF(B2:B3, "No") &gt; 0, "No","Yes" )</f>
        <v>No</v>
      </c>
    </row>
    <row r="5" spans="1:2" x14ac:dyDescent="0.45">
      <c r="A5" t="s">
        <v>51</v>
      </c>
      <c r="B5" s="20">
        <f>COUNTIF(B2:B3, "No")</f>
        <v>2</v>
      </c>
    </row>
    <row r="7" spans="1:2" x14ac:dyDescent="0.45">
      <c r="A7" s="2" t="s">
        <v>59</v>
      </c>
    </row>
    <row r="9" spans="1:2" ht="14.65" thickBot="1" x14ac:dyDescent="0.5">
      <c r="A9" s="5" t="s">
        <v>0</v>
      </c>
      <c r="B9" s="17" t="s">
        <v>66</v>
      </c>
    </row>
    <row r="10" spans="1:2" ht="14.65" thickTop="1" x14ac:dyDescent="0.45">
      <c r="A10" s="3" t="s">
        <v>21</v>
      </c>
      <c r="B10" s="11" t="s">
        <v>46</v>
      </c>
    </row>
    <row r="11" spans="1:2" x14ac:dyDescent="0.45">
      <c r="A11" s="3" t="s">
        <v>22</v>
      </c>
      <c r="B11" s="11" t="s">
        <v>46</v>
      </c>
    </row>
    <row r="12" spans="1:2" x14ac:dyDescent="0.45">
      <c r="A12" s="3" t="s">
        <v>23</v>
      </c>
      <c r="B12" s="11" t="s">
        <v>46</v>
      </c>
    </row>
    <row r="13" spans="1:2" x14ac:dyDescent="0.45">
      <c r="A13" s="3" t="s">
        <v>24</v>
      </c>
      <c r="B13" s="11" t="s">
        <v>46</v>
      </c>
    </row>
    <row r="14" spans="1:2" x14ac:dyDescent="0.45">
      <c r="A14" s="3" t="s">
        <v>25</v>
      </c>
      <c r="B14" s="11" t="s">
        <v>46</v>
      </c>
    </row>
    <row r="15" spans="1:2" x14ac:dyDescent="0.45">
      <c r="A15" s="3" t="s">
        <v>26</v>
      </c>
      <c r="B15" s="11" t="s">
        <v>46</v>
      </c>
    </row>
    <row r="16" spans="1:2" x14ac:dyDescent="0.45">
      <c r="A16" s="3" t="s">
        <v>27</v>
      </c>
      <c r="B16" s="11" t="s">
        <v>46</v>
      </c>
    </row>
    <row r="17" spans="1:2" x14ac:dyDescent="0.45">
      <c r="A17" s="3" t="s">
        <v>28</v>
      </c>
      <c r="B17" s="11" t="s">
        <v>46</v>
      </c>
    </row>
    <row r="18" spans="1:2" x14ac:dyDescent="0.45">
      <c r="A18" s="4" t="s">
        <v>49</v>
      </c>
      <c r="B18" s="20">
        <f>IF('Chapter Sizes'!B3 = "small", 2, IF('Chapter Sizes'!B3 = "Medium", 3, 4))</f>
        <v>4</v>
      </c>
    </row>
    <row r="19" spans="1:2" x14ac:dyDescent="0.45">
      <c r="A19" s="4" t="s">
        <v>50</v>
      </c>
      <c r="B19" s="20" t="str">
        <f>IF(COUNTIF(B10:B17, "Yes") = B18, "Yes","No" )</f>
        <v>No</v>
      </c>
    </row>
    <row r="20" spans="1:2" x14ac:dyDescent="0.45">
      <c r="A20" s="4" t="s">
        <v>51</v>
      </c>
      <c r="B20" s="20">
        <f>B18-COUNTIF(B10:B17,"Yes")</f>
        <v>4</v>
      </c>
    </row>
    <row r="22" spans="1:2" x14ac:dyDescent="0.45">
      <c r="A22" s="1" t="s">
        <v>55</v>
      </c>
    </row>
    <row r="23" spans="1:2" x14ac:dyDescent="0.45">
      <c r="A23" s="2" t="s">
        <v>60</v>
      </c>
    </row>
    <row r="24" spans="1:2" x14ac:dyDescent="0.45">
      <c r="A24" s="2" t="s">
        <v>61</v>
      </c>
    </row>
    <row r="25" spans="1:2" x14ac:dyDescent="0.45">
      <c r="A25" s="2" t="s">
        <v>62</v>
      </c>
    </row>
  </sheetData>
  <sheetProtection algorithmName="SHA-512" hashValue="3bn7JnI3l/NMMhJLMwgzA8VcuGmhDC101ScTAMVWZ4V21slkO3mkl7gsQ5PxtSmpeFXDEMAYh8k5z+BOPsOaCw==" saltValue="GgGpbW87mGjGvJQz0deGzA==" spinCount="100000" sheet="1" objects="1" scenarios="1"/>
  <protectedRanges>
    <protectedRange algorithmName="SHA-512" hashValue="8fckPw2j0mcZqbmGkdmHhRQRCe7VhgiQXnyIJP49xdg7YlvPd8IYHIuDJjloiCWGZS870oqC/QifKFxGCoDoww==" saltValue="fYFdTr8ciUHJ4+OIsgWGPw==" spinCount="100000" sqref="B18:B20" name="Range3"/>
    <protectedRange algorithmName="SHA-512" hashValue="rG5MPFC2jYVNlqxpRb/4GBjsy0F4mFWF9VUwcxFvNNz8W0pzqkrjkEKYqvcah52lpkMlPqRM8fnurOtwBGhoMA==" saltValue="q6fbI7pBOXLAsIKWXzLCZA==" spinCount="100000" sqref="B5" name="Range2"/>
    <protectedRange algorithmName="SHA-512" hashValue="uon7Q1CvcTMj8hA3ejRxe790WRwUg0W9evN0DP6GfxR5JGFhViOqgCctrMnXG8d53/iR/nPBrFe788jp3LxCTw==" saltValue="54gSNMIKghtNDVnT5jH7eQ==" spinCount="100000" sqref="A1:A25" name="Range1"/>
  </protectedRanges>
  <conditionalFormatting sqref="B2:AM6">
    <cfRule type="containsText" dxfId="20" priority="3" operator="containsText" text="Yes">
      <formula>NOT(ISERROR(SEARCH("Yes",B2)))</formula>
    </cfRule>
    <cfRule type="containsText" dxfId="19" priority="4" operator="containsText" text="No">
      <formula>NOT(ISERROR(SEARCH("No",B2)))</formula>
    </cfRule>
  </conditionalFormatting>
  <conditionalFormatting sqref="B10:B20">
    <cfRule type="containsText" dxfId="18" priority="1" operator="containsText" text="Yes">
      <formula>NOT(ISERROR(SEARCH("Yes",B10)))</formula>
    </cfRule>
    <cfRule type="containsText" dxfId="17" priority="2" operator="containsText" text="No">
      <formula>NOT(ISERROR(SEARCH("No",B10)))</formula>
    </cfRule>
  </conditionalFormatting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45F137-9153-479F-8B4C-466149918CB6}">
          <x14:formula1>
            <xm:f>'Chapter Sizes'!$A$25:$A$26</xm:f>
          </x14:formula1>
          <xm:sqref>B2:B3 B10:B17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1599-7F7C-498A-80C2-D8B8E108C766}">
  <sheetPr>
    <tabColor rgb="FFFFC000"/>
  </sheetPr>
  <dimension ref="A1:B9"/>
  <sheetViews>
    <sheetView workbookViewId="0">
      <pane xSplit="1" topLeftCell="B1" activePane="topRight" state="frozen"/>
      <selection pane="topRight" activeCell="D7" sqref="D7"/>
    </sheetView>
  </sheetViews>
  <sheetFormatPr defaultRowHeight="14.25" x14ac:dyDescent="0.45"/>
  <cols>
    <col min="1" max="1" width="28.59765625" bestFit="1" customWidth="1"/>
    <col min="2" max="2" width="16" bestFit="1" customWidth="1"/>
    <col min="3" max="3" width="17.3984375" bestFit="1" customWidth="1"/>
    <col min="4" max="4" width="13.59765625" bestFit="1" customWidth="1"/>
    <col min="5" max="6" width="10.19921875" bestFit="1" customWidth="1"/>
    <col min="7" max="7" width="15.59765625" bestFit="1" customWidth="1"/>
    <col min="8" max="8" width="15.3984375" bestFit="1" customWidth="1"/>
    <col min="9" max="9" width="17" bestFit="1" customWidth="1"/>
    <col min="10" max="10" width="15.33203125" bestFit="1" customWidth="1"/>
    <col min="11" max="11" width="16.1328125" bestFit="1" customWidth="1"/>
    <col min="12" max="12" width="15.19921875" bestFit="1" customWidth="1"/>
    <col min="13" max="13" width="12.9296875" bestFit="1" customWidth="1"/>
    <col min="14" max="14" width="14.265625" bestFit="1" customWidth="1"/>
    <col min="15" max="15" width="19.46484375" bestFit="1" customWidth="1"/>
    <col min="16" max="16" width="16.265625" bestFit="1" customWidth="1"/>
    <col min="17" max="17" width="15.6640625" bestFit="1" customWidth="1"/>
    <col min="18" max="18" width="17.19921875" bestFit="1" customWidth="1"/>
    <col min="19" max="19" width="17.796875" bestFit="1" customWidth="1"/>
    <col min="20" max="20" width="9.3984375" bestFit="1" customWidth="1"/>
    <col min="21" max="21" width="14" bestFit="1" customWidth="1"/>
    <col min="22" max="22" width="15.9296875" bestFit="1" customWidth="1"/>
    <col min="23" max="23" width="17.6640625" bestFit="1" customWidth="1"/>
    <col min="24" max="24" width="16" bestFit="1" customWidth="1"/>
    <col min="25" max="25" width="15" bestFit="1" customWidth="1"/>
    <col min="26" max="26" width="13.59765625" bestFit="1" customWidth="1"/>
    <col min="27" max="27" width="14.46484375" bestFit="1" customWidth="1"/>
    <col min="28" max="28" width="14.33203125" bestFit="1" customWidth="1"/>
    <col min="29" max="29" width="17.06640625" bestFit="1" customWidth="1"/>
    <col min="30" max="30" width="11.73046875" bestFit="1" customWidth="1"/>
    <col min="31" max="31" width="16.73046875" bestFit="1" customWidth="1"/>
    <col min="32" max="32" width="16.59765625" bestFit="1" customWidth="1"/>
    <col min="33" max="33" width="11.19921875" bestFit="1" customWidth="1"/>
    <col min="34" max="34" width="12.73046875" bestFit="1" customWidth="1"/>
    <col min="35" max="35" width="20.3984375" bestFit="1" customWidth="1"/>
    <col min="36" max="36" width="14.46484375" bestFit="1" customWidth="1"/>
    <col min="37" max="37" width="16" bestFit="1" customWidth="1"/>
    <col min="38" max="38" width="18.53125" bestFit="1" customWidth="1"/>
    <col min="39" max="39" width="15.796875" bestFit="1" customWidth="1"/>
  </cols>
  <sheetData>
    <row r="1" spans="1:2" ht="14.65" thickBot="1" x14ac:dyDescent="0.5">
      <c r="A1" s="6" t="s">
        <v>0</v>
      </c>
      <c r="B1" s="17" t="s">
        <v>66</v>
      </c>
    </row>
    <row r="2" spans="1:2" ht="14.65" thickTop="1" x14ac:dyDescent="0.45">
      <c r="A2" t="s">
        <v>29</v>
      </c>
      <c r="B2" s="11" t="s">
        <v>46</v>
      </c>
    </row>
    <row r="3" spans="1:2" x14ac:dyDescent="0.45">
      <c r="A3" t="s">
        <v>30</v>
      </c>
      <c r="B3" s="11" t="s">
        <v>46</v>
      </c>
    </row>
    <row r="4" spans="1:2" x14ac:dyDescent="0.45">
      <c r="A4" t="s">
        <v>31</v>
      </c>
      <c r="B4" s="11" t="s">
        <v>46</v>
      </c>
    </row>
    <row r="5" spans="1:2" x14ac:dyDescent="0.45">
      <c r="A5" t="s">
        <v>32</v>
      </c>
      <c r="B5" s="11" t="s">
        <v>46</v>
      </c>
    </row>
    <row r="6" spans="1:2" x14ac:dyDescent="0.45">
      <c r="A6" s="4" t="s">
        <v>50</v>
      </c>
      <c r="B6" s="20" t="str">
        <f>IF(COUNTIF(B2:B5, "No") &gt; 0, "No","Yes" )</f>
        <v>No</v>
      </c>
    </row>
    <row r="7" spans="1:2" x14ac:dyDescent="0.45">
      <c r="A7" s="4" t="s">
        <v>51</v>
      </c>
      <c r="B7" s="20">
        <f>COUNTIF(B2:B6, "No")</f>
        <v>5</v>
      </c>
    </row>
    <row r="9" spans="1:2" x14ac:dyDescent="0.45">
      <c r="A9" s="2" t="s">
        <v>59</v>
      </c>
    </row>
  </sheetData>
  <sheetProtection algorithmName="SHA-512" hashValue="W2xHWfClM3AQJKKIQnvLvaaCwH5ONatPD4be0MEptrQuWrfTEaxNHNfh+Y/h2l5NZ0OSNgxwT2fDn+JRjwpa1A==" saltValue="q3FOcpxmi0kbAwCDWlU0Ug==" spinCount="100000" sheet="1" objects="1" scenarios="1"/>
  <protectedRanges>
    <protectedRange algorithmName="SHA-512" hashValue="cPPwfUx5L0uG7auNwASIU3LlsqmAvm8Znrxx9qWbWfyQgqFeOYmAExbS27QMeZOX2dq1UUCv1bF14xQKz32CeA==" saltValue="VBS9rIos6tU1QazPXW8Zrw==" spinCount="100000" sqref="B7" name="Range2"/>
    <protectedRange algorithmName="SHA-512" hashValue="Kdk3jCI2DSVm1gyJt6ofEEML/NJqyNbC5Ax1DC1ztEe0aM+I1Ydj+QbjOwCMClVUIVDN4e9eE8ki8VWSBGXVog==" saltValue="7b9JIx/6X9YMPiFeo9cy9Q==" spinCount="100000" sqref="A1:A11" name="Range1"/>
  </protectedRanges>
  <conditionalFormatting sqref="B2:B7">
    <cfRule type="containsText" dxfId="13" priority="1" operator="containsText" text="No">
      <formula>NOT(ISERROR(SEARCH("No",B2)))</formula>
    </cfRule>
    <cfRule type="containsText" dxfId="12" priority="2" operator="containsText" text="Yes">
      <formula>NOT(ISERROR(SEARCH("Yes",B2)))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595AE9-9A82-497E-9A88-7A8E48BF2168}">
          <x14:formula1>
            <xm:f>'Chapter Sizes'!$A$25:$A$26</xm:f>
          </x14:formula1>
          <xm:sqref>B2:B5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E67AB-5C3A-441C-81F7-F18BBBFF763A}">
  <sheetPr>
    <tabColor rgb="FFFDDFFE"/>
  </sheetPr>
  <dimension ref="A1:B9"/>
  <sheetViews>
    <sheetView workbookViewId="0">
      <pane xSplit="1" topLeftCell="B1" activePane="topRight" state="frozen"/>
      <selection pane="topRight" activeCell="D6" sqref="D6"/>
    </sheetView>
  </sheetViews>
  <sheetFormatPr defaultRowHeight="14.25" x14ac:dyDescent="0.45"/>
  <cols>
    <col min="1" max="1" width="31.6640625" bestFit="1" customWidth="1"/>
    <col min="2" max="2" width="22.06640625" customWidth="1"/>
    <col min="3" max="3" width="17.3984375" bestFit="1" customWidth="1"/>
    <col min="4" max="4" width="13.59765625" bestFit="1" customWidth="1"/>
    <col min="5" max="6" width="10.19921875" bestFit="1" customWidth="1"/>
    <col min="7" max="7" width="15.59765625" bestFit="1" customWidth="1"/>
    <col min="8" max="8" width="15.3984375" bestFit="1" customWidth="1"/>
    <col min="9" max="9" width="17" bestFit="1" customWidth="1"/>
    <col min="10" max="10" width="15.33203125" bestFit="1" customWidth="1"/>
    <col min="11" max="11" width="16.1328125" bestFit="1" customWidth="1"/>
    <col min="12" max="12" width="15.19921875" bestFit="1" customWidth="1"/>
    <col min="13" max="13" width="12.9296875" bestFit="1" customWidth="1"/>
    <col min="14" max="14" width="14.265625" bestFit="1" customWidth="1"/>
    <col min="15" max="15" width="19.46484375" bestFit="1" customWidth="1"/>
    <col min="16" max="16" width="16.265625" bestFit="1" customWidth="1"/>
    <col min="17" max="17" width="15.6640625" bestFit="1" customWidth="1"/>
    <col min="18" max="18" width="17.19921875" bestFit="1" customWidth="1"/>
    <col min="19" max="19" width="17.796875" bestFit="1" customWidth="1"/>
    <col min="20" max="20" width="9.3984375" bestFit="1" customWidth="1"/>
    <col min="21" max="21" width="14" bestFit="1" customWidth="1"/>
    <col min="22" max="22" width="15.9296875" bestFit="1" customWidth="1"/>
    <col min="23" max="23" width="17.6640625" bestFit="1" customWidth="1"/>
    <col min="24" max="24" width="16" bestFit="1" customWidth="1"/>
    <col min="25" max="25" width="15" bestFit="1" customWidth="1"/>
    <col min="26" max="26" width="13.59765625" bestFit="1" customWidth="1"/>
    <col min="27" max="27" width="14.46484375" bestFit="1" customWidth="1"/>
    <col min="28" max="28" width="14.33203125" bestFit="1" customWidth="1"/>
    <col min="29" max="29" width="17.06640625" bestFit="1" customWidth="1"/>
    <col min="30" max="30" width="11.73046875" bestFit="1" customWidth="1"/>
    <col min="31" max="31" width="16.73046875" bestFit="1" customWidth="1"/>
    <col min="32" max="32" width="16.59765625" bestFit="1" customWidth="1"/>
    <col min="33" max="33" width="11.19921875" bestFit="1" customWidth="1"/>
    <col min="34" max="34" width="12.73046875" bestFit="1" customWidth="1"/>
    <col min="35" max="35" width="20.3984375" bestFit="1" customWidth="1"/>
    <col min="36" max="36" width="14.46484375" bestFit="1" customWidth="1"/>
    <col min="37" max="37" width="16" bestFit="1" customWidth="1"/>
    <col min="38" max="38" width="18.53125" bestFit="1" customWidth="1"/>
    <col min="39" max="39" width="15.796875" bestFit="1" customWidth="1"/>
  </cols>
  <sheetData>
    <row r="1" spans="1:2" ht="14.65" thickBot="1" x14ac:dyDescent="0.5">
      <c r="A1" s="6" t="s">
        <v>0</v>
      </c>
      <c r="B1" s="17" t="s">
        <v>66</v>
      </c>
    </row>
    <row r="2" spans="1:2" ht="14.65" thickTop="1" x14ac:dyDescent="0.45">
      <c r="A2" t="s">
        <v>33</v>
      </c>
      <c r="B2" s="11" t="s">
        <v>46</v>
      </c>
    </row>
    <row r="3" spans="1:2" x14ac:dyDescent="0.45">
      <c r="A3" t="s">
        <v>34</v>
      </c>
      <c r="B3" s="11" t="s">
        <v>46</v>
      </c>
    </row>
    <row r="4" spans="1:2" x14ac:dyDescent="0.45">
      <c r="A4" t="s">
        <v>35</v>
      </c>
      <c r="B4" s="11" t="s">
        <v>46</v>
      </c>
    </row>
    <row r="5" spans="1:2" x14ac:dyDescent="0.45">
      <c r="A5" t="s">
        <v>36</v>
      </c>
      <c r="B5" s="11" t="s">
        <v>46</v>
      </c>
    </row>
    <row r="6" spans="1:2" x14ac:dyDescent="0.45">
      <c r="A6" s="4" t="s">
        <v>50</v>
      </c>
      <c r="B6" s="20" t="str">
        <f>IF(COUNTIF(B2:B5, "No") &gt; 0, "No","Yes" )</f>
        <v>No</v>
      </c>
    </row>
    <row r="7" spans="1:2" x14ac:dyDescent="0.45">
      <c r="A7" s="4" t="s">
        <v>51</v>
      </c>
      <c r="B7" s="20">
        <f>COUNTIF(B2:B5, "No")</f>
        <v>4</v>
      </c>
    </row>
    <row r="9" spans="1:2" x14ac:dyDescent="0.45">
      <c r="A9" s="2" t="s">
        <v>59</v>
      </c>
    </row>
  </sheetData>
  <sheetProtection algorithmName="SHA-512" hashValue="nN1wGhEd/ly3tnCKybzMI8z3x1HHwf66x9/8FSLOdBexE62vE30rEM7H1poK1fMmmF1IqLCrz45vPMxdOux9lA==" saltValue="IW+aqoI+OorL85X+A2SBvg==" spinCount="100000" sheet="1" objects="1" scenarios="1"/>
  <protectedRanges>
    <protectedRange algorithmName="SHA-512" hashValue="HJxAGk5kINVef7T1CVLfozqG3Y/ey8BIqzwArKW30ezL8T5+FwEDYIP4aNnVwD7nhUdbNO94eyQ12z+h/fwCEA==" saltValue="zkXEUTHYSiCQu2nTH9lpKA==" spinCount="100000" sqref="B7" name="Range2"/>
    <protectedRange algorithmName="SHA-512" hashValue="RvKP4cx0If4/CjfnO51fpkGRamkgPvPj8qtM3lYhAMln3Y6RH7TnlkdJQ6AxZrnGQ6SOYVkZUEjiBLc07JdMtQ==" saltValue="4ws4gucyWtbGmzHDvhK8Lg==" spinCount="100000" sqref="A1:A9" name="Range1"/>
  </protectedRanges>
  <conditionalFormatting sqref="B2:B7">
    <cfRule type="containsText" dxfId="10" priority="1" operator="containsText" text="Yes">
      <formula>NOT(ISERROR(SEARCH("Yes",B2)))</formula>
    </cfRule>
    <cfRule type="containsText" dxfId="9" priority="2" operator="containsText" text="No">
      <formula>NOT(ISERROR(SEARCH("No",B2)))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EB2E50-523D-40B3-9FA1-C23D302F6C24}">
          <x14:formula1>
            <xm:f>'Chapter Sizes'!$A$25:$A$26</xm:f>
          </x14:formula1>
          <xm:sqref>B2:B5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FBF2-0DC5-4717-9BEB-6E4F79B8F130}">
  <sheetPr>
    <tabColor theme="8" tint="0.39997558519241921"/>
  </sheetPr>
  <dimension ref="A1:B15"/>
  <sheetViews>
    <sheetView workbookViewId="0">
      <pane xSplit="1" topLeftCell="B1" activePane="topRight" state="frozen"/>
      <selection pane="topRight" activeCell="C9" sqref="C9"/>
    </sheetView>
  </sheetViews>
  <sheetFormatPr defaultRowHeight="14.25" x14ac:dyDescent="0.45"/>
  <cols>
    <col min="1" max="1" width="26.9296875" customWidth="1"/>
    <col min="2" max="2" width="21.6640625" customWidth="1"/>
    <col min="3" max="3" width="17.3984375" bestFit="1" customWidth="1"/>
    <col min="4" max="4" width="13.59765625" bestFit="1" customWidth="1"/>
    <col min="5" max="6" width="10.19921875" bestFit="1" customWidth="1"/>
    <col min="7" max="7" width="15.59765625" bestFit="1" customWidth="1"/>
    <col min="8" max="8" width="15.3984375" bestFit="1" customWidth="1"/>
    <col min="9" max="9" width="17" bestFit="1" customWidth="1"/>
    <col min="10" max="10" width="15.33203125" bestFit="1" customWidth="1"/>
    <col min="11" max="11" width="16.1328125" bestFit="1" customWidth="1"/>
    <col min="12" max="12" width="15.19921875" bestFit="1" customWidth="1"/>
    <col min="13" max="13" width="12.9296875" bestFit="1" customWidth="1"/>
    <col min="14" max="14" width="14.265625" bestFit="1" customWidth="1"/>
    <col min="15" max="15" width="19.46484375" bestFit="1" customWidth="1"/>
    <col min="16" max="16" width="16.265625" bestFit="1" customWidth="1"/>
    <col min="17" max="17" width="15.6640625" bestFit="1" customWidth="1"/>
    <col min="18" max="18" width="17.19921875" bestFit="1" customWidth="1"/>
    <col min="19" max="19" width="17.796875" bestFit="1" customWidth="1"/>
    <col min="20" max="20" width="9.3984375" bestFit="1" customWidth="1"/>
    <col min="21" max="21" width="14" bestFit="1" customWidth="1"/>
    <col min="22" max="22" width="15.9296875" bestFit="1" customWidth="1"/>
    <col min="23" max="23" width="17.6640625" bestFit="1" customWidth="1"/>
    <col min="24" max="24" width="16" bestFit="1" customWidth="1"/>
    <col min="25" max="25" width="15" bestFit="1" customWidth="1"/>
    <col min="26" max="26" width="13.59765625" bestFit="1" customWidth="1"/>
    <col min="27" max="27" width="14.46484375" bestFit="1" customWidth="1"/>
    <col min="28" max="28" width="14.33203125" bestFit="1" customWidth="1"/>
    <col min="29" max="29" width="17.06640625" bestFit="1" customWidth="1"/>
    <col min="30" max="30" width="11.73046875" bestFit="1" customWidth="1"/>
    <col min="31" max="31" width="16.73046875" bestFit="1" customWidth="1"/>
    <col min="32" max="32" width="16.59765625" bestFit="1" customWidth="1"/>
    <col min="33" max="33" width="11.19921875" bestFit="1" customWidth="1"/>
    <col min="34" max="34" width="12.73046875" bestFit="1" customWidth="1"/>
    <col min="35" max="35" width="20.3984375" bestFit="1" customWidth="1"/>
    <col min="36" max="36" width="14.46484375" bestFit="1" customWidth="1"/>
    <col min="37" max="37" width="16" bestFit="1" customWidth="1"/>
    <col min="38" max="38" width="18.53125" bestFit="1" customWidth="1"/>
    <col min="39" max="39" width="15.796875" bestFit="1" customWidth="1"/>
  </cols>
  <sheetData>
    <row r="1" spans="1:2" ht="14.65" thickBot="1" x14ac:dyDescent="0.5">
      <c r="A1" s="5" t="s">
        <v>0</v>
      </c>
      <c r="B1" s="17" t="s">
        <v>66</v>
      </c>
    </row>
    <row r="2" spans="1:2" ht="14.65" thickTop="1" x14ac:dyDescent="0.45">
      <c r="A2" s="3" t="s">
        <v>37</v>
      </c>
      <c r="B2" s="11" t="s">
        <v>46</v>
      </c>
    </row>
    <row r="3" spans="1:2" x14ac:dyDescent="0.45">
      <c r="A3" s="3" t="s">
        <v>38</v>
      </c>
      <c r="B3" s="11" t="s">
        <v>46</v>
      </c>
    </row>
    <row r="4" spans="1:2" x14ac:dyDescent="0.45">
      <c r="A4" s="3" t="s">
        <v>39</v>
      </c>
      <c r="B4" s="11" t="s">
        <v>46</v>
      </c>
    </row>
    <row r="5" spans="1:2" x14ac:dyDescent="0.45">
      <c r="A5" s="3" t="s">
        <v>40</v>
      </c>
      <c r="B5" s="11" t="s">
        <v>46</v>
      </c>
    </row>
    <row r="6" spans="1:2" x14ac:dyDescent="0.45">
      <c r="A6" s="3" t="s">
        <v>41</v>
      </c>
      <c r="B6" s="11" t="s">
        <v>46</v>
      </c>
    </row>
    <row r="7" spans="1:2" x14ac:dyDescent="0.45">
      <c r="A7" s="3" t="s">
        <v>42</v>
      </c>
      <c r="B7" s="11" t="s">
        <v>46</v>
      </c>
    </row>
    <row r="8" spans="1:2" x14ac:dyDescent="0.45">
      <c r="A8" s="4" t="s">
        <v>49</v>
      </c>
      <c r="B8" s="20">
        <f>IF('Chapter Sizes'!B3 = "small", 1, IF('Chapter Sizes'!B3 = "Medium", 2, 3))</f>
        <v>3</v>
      </c>
    </row>
    <row r="9" spans="1:2" x14ac:dyDescent="0.45">
      <c r="A9" s="4" t="s">
        <v>50</v>
      </c>
      <c r="B9" s="20" t="str">
        <f>IF(COUNTIF(B2:B7, "Yes") = B8, "Yes","No" )</f>
        <v>No</v>
      </c>
    </row>
    <row r="10" spans="1:2" x14ac:dyDescent="0.45">
      <c r="A10" s="4" t="s">
        <v>51</v>
      </c>
      <c r="B10" s="20">
        <f>B8-COUNTIF(B2:B7,"Yes")</f>
        <v>3</v>
      </c>
    </row>
    <row r="12" spans="1:2" x14ac:dyDescent="0.45">
      <c r="A12" s="1" t="s">
        <v>55</v>
      </c>
    </row>
    <row r="13" spans="1:2" x14ac:dyDescent="0.45">
      <c r="A13" s="2" t="s">
        <v>56</v>
      </c>
    </row>
    <row r="14" spans="1:2" x14ac:dyDescent="0.45">
      <c r="A14" s="2" t="s">
        <v>57</v>
      </c>
    </row>
    <row r="15" spans="1:2" x14ac:dyDescent="0.45">
      <c r="A15" s="2" t="s">
        <v>58</v>
      </c>
    </row>
  </sheetData>
  <sheetProtection algorithmName="SHA-512" hashValue="MadQ8BNb/7NchkndNNpEcDUCwsvNT4ISUZE2pU9nFQyvmTg8Fh1G9hkzndc++kV+SLVCc1VuyjNEpAbv1V0b/A==" saltValue="74RTAnK8cEjzQqEDrC1DWA==" spinCount="100000" sheet="1" objects="1" scenarios="1"/>
  <protectedRanges>
    <protectedRange algorithmName="SHA-512" hashValue="JViGxMmHUA54qSq+LLqB4vKC6570AO1Abc4hO9x9PHugIpn/CdXxhklEyJO2PJEnatFqKrrEUF1Su0HEbq6Fnw==" saltValue="TyXhHPVu2GPYGr2ndsIkgg==" spinCount="100000" sqref="B8:B10" name="Range2"/>
    <protectedRange algorithmName="SHA-512" hashValue="OOhHnJ91Y8kl18TKjb6WedgbJFX9RSHKKGwckiIcBDIQop8sGQZLGLlWeFMTsijFStDY02njIvsyhYSDAK7ZIQ==" saltValue="y1QenQ5CLsXzUy+EbSxOUQ==" spinCount="100000" sqref="A1:A15" name="Range1"/>
  </protectedRanges>
  <conditionalFormatting sqref="B2:B10">
    <cfRule type="containsText" dxfId="7" priority="1" operator="containsText" text="Yes">
      <formula>NOT(ISERROR(SEARCH("Yes",B2)))</formula>
    </cfRule>
    <cfRule type="containsText" dxfId="6" priority="2" operator="containsText" text="No">
      <formula>NOT(ISERROR(SEARCH("No",B2)))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BBFDC9-2287-4FA5-9DD3-7E75BE199E75}">
          <x14:formula1>
            <xm:f>'Chapter Sizes'!$A$25:$A$26</xm:f>
          </x14:formula1>
          <xm:sqref>B2:B7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A4E74-D385-48CE-9E61-82613335E889}">
  <sheetPr>
    <tabColor theme="9" tint="0.39997558519241921"/>
  </sheetPr>
  <dimension ref="A1:B12"/>
  <sheetViews>
    <sheetView workbookViewId="0">
      <pane xSplit="1" topLeftCell="B1" activePane="topRight" state="frozen"/>
      <selection pane="topRight" activeCell="D17" sqref="D17"/>
    </sheetView>
  </sheetViews>
  <sheetFormatPr defaultRowHeight="14.25" x14ac:dyDescent="0.45"/>
  <cols>
    <col min="1" max="1" width="25.73046875" customWidth="1"/>
    <col min="2" max="2" width="22.3984375" customWidth="1"/>
    <col min="3" max="3" width="17.3984375" bestFit="1" customWidth="1"/>
    <col min="4" max="4" width="13.59765625" bestFit="1" customWidth="1"/>
    <col min="5" max="6" width="10.19921875" bestFit="1" customWidth="1"/>
    <col min="7" max="7" width="15.59765625" bestFit="1" customWidth="1"/>
    <col min="8" max="8" width="15.3984375" bestFit="1" customWidth="1"/>
    <col min="9" max="9" width="17" bestFit="1" customWidth="1"/>
    <col min="10" max="10" width="15.33203125" bestFit="1" customWidth="1"/>
    <col min="11" max="11" width="16.1328125" bestFit="1" customWidth="1"/>
    <col min="12" max="12" width="15.19921875" bestFit="1" customWidth="1"/>
    <col min="13" max="13" width="12.9296875" bestFit="1" customWidth="1"/>
    <col min="14" max="14" width="14.265625" bestFit="1" customWidth="1"/>
    <col min="15" max="15" width="19.46484375" bestFit="1" customWidth="1"/>
    <col min="16" max="16" width="16.265625" bestFit="1" customWidth="1"/>
    <col min="17" max="17" width="15.6640625" bestFit="1" customWidth="1"/>
    <col min="18" max="18" width="17.19921875" bestFit="1" customWidth="1"/>
    <col min="19" max="19" width="17.796875" bestFit="1" customWidth="1"/>
    <col min="20" max="20" width="9.3984375" bestFit="1" customWidth="1"/>
    <col min="21" max="21" width="14" bestFit="1" customWidth="1"/>
    <col min="22" max="22" width="15.9296875" bestFit="1" customWidth="1"/>
    <col min="23" max="23" width="17.6640625" bestFit="1" customWidth="1"/>
    <col min="24" max="24" width="16" bestFit="1" customWidth="1"/>
    <col min="25" max="25" width="15" bestFit="1" customWidth="1"/>
    <col min="26" max="26" width="13.59765625" bestFit="1" customWidth="1"/>
    <col min="27" max="27" width="14.46484375" bestFit="1" customWidth="1"/>
    <col min="28" max="28" width="14.33203125" bestFit="1" customWidth="1"/>
    <col min="29" max="29" width="17.06640625" bestFit="1" customWidth="1"/>
    <col min="30" max="30" width="11.73046875" bestFit="1" customWidth="1"/>
    <col min="31" max="31" width="16.73046875" bestFit="1" customWidth="1"/>
    <col min="32" max="32" width="16.59765625" bestFit="1" customWidth="1"/>
    <col min="33" max="33" width="11.19921875" bestFit="1" customWidth="1"/>
    <col min="34" max="34" width="12.73046875" bestFit="1" customWidth="1"/>
    <col min="35" max="35" width="20.3984375" bestFit="1" customWidth="1"/>
    <col min="36" max="36" width="14.46484375" bestFit="1" customWidth="1"/>
    <col min="37" max="37" width="16" bestFit="1" customWidth="1"/>
    <col min="38" max="38" width="18.53125" bestFit="1" customWidth="1"/>
    <col min="39" max="39" width="15.796875" bestFit="1" customWidth="1"/>
  </cols>
  <sheetData>
    <row r="1" spans="1:2" ht="14.65" thickBot="1" x14ac:dyDescent="0.5">
      <c r="A1" s="5" t="s">
        <v>0</v>
      </c>
      <c r="B1" s="17" t="s">
        <v>66</v>
      </c>
    </row>
    <row r="2" spans="1:2" ht="14.65" thickTop="1" x14ac:dyDescent="0.45">
      <c r="A2" s="3" t="s">
        <v>43</v>
      </c>
      <c r="B2" s="11" t="s">
        <v>46</v>
      </c>
    </row>
    <row r="3" spans="1:2" x14ac:dyDescent="0.45">
      <c r="A3" s="3" t="s">
        <v>44</v>
      </c>
      <c r="B3" s="11" t="s">
        <v>46</v>
      </c>
    </row>
    <row r="4" spans="1:2" x14ac:dyDescent="0.45">
      <c r="A4" s="3" t="s">
        <v>45</v>
      </c>
      <c r="B4" s="11" t="s">
        <v>46</v>
      </c>
    </row>
    <row r="5" spans="1:2" x14ac:dyDescent="0.45">
      <c r="A5" s="4" t="s">
        <v>49</v>
      </c>
      <c r="B5" s="20">
        <f>IF('Chapter Sizes'!B3 = "small", 1, IF('Chapter Sizes'!B3 = "Medium", 1, 2))</f>
        <v>2</v>
      </c>
    </row>
    <row r="6" spans="1:2" x14ac:dyDescent="0.45">
      <c r="A6" s="4" t="s">
        <v>50</v>
      </c>
      <c r="B6" s="20" t="str">
        <f>IF(COUNTIF(B2:B4, "Yes") = B5, "Yes","No" )</f>
        <v>No</v>
      </c>
    </row>
    <row r="7" spans="1:2" x14ac:dyDescent="0.45">
      <c r="A7" s="4" t="s">
        <v>51</v>
      </c>
      <c r="B7" s="20">
        <f>B5-COUNTIF(B2:B4,"Yes")</f>
        <v>2</v>
      </c>
    </row>
    <row r="9" spans="1:2" x14ac:dyDescent="0.45">
      <c r="A9" s="1" t="s">
        <v>55</v>
      </c>
    </row>
    <row r="10" spans="1:2" x14ac:dyDescent="0.45">
      <c r="A10" s="2" t="s">
        <v>56</v>
      </c>
    </row>
    <row r="11" spans="1:2" x14ac:dyDescent="0.45">
      <c r="A11" s="2" t="s">
        <v>63</v>
      </c>
    </row>
    <row r="12" spans="1:2" x14ac:dyDescent="0.45">
      <c r="A12" s="2" t="s">
        <v>64</v>
      </c>
    </row>
  </sheetData>
  <sheetProtection algorithmName="SHA-512" hashValue="IvUafMLTG52K363bCo/eC0hccFd/U9DYib62NRsCUwjC6rSzkCKdnAxf/0Lkp1pnP6h4D0hfiwAqLgs24YWx0Q==" saltValue="rdQQk8+nMn6w83VtonZeOw==" spinCount="100000" sheet="1" objects="1" scenarios="1"/>
  <protectedRanges>
    <protectedRange algorithmName="SHA-512" hashValue="GclZzdhy7Zr6DKOPgk+6J11nWgxT1P5azyd31qNlWCULYQIWetpvmwLMtgx5tNMq76tAfW8YZ3dUMTG8A3saLw==" saltValue="O/qZnodbXvZ+YhC/yQ/ckA==" spinCount="100000" sqref="B5:B7" name="Range1"/>
    <protectedRange algorithmName="SHA-512" hashValue="KHL8pFXpPcI0LAixvtpR7eqBvlhD60zt+8AUrZYHRx7n23Z9KHZ5RCQoDlhCBCC996IuObkn6hyQ1Y5EfuOjIA==" saltValue="vyq91rw3gSF9jaZVtUxNXA==" spinCount="100000" sqref="A1:A13" name="Range2"/>
  </protectedRanges>
  <conditionalFormatting sqref="B2:B7">
    <cfRule type="containsText" dxfId="3" priority="1" operator="containsText" text="Yes">
      <formula>NOT(ISERROR(SEARCH("Yes",B2)))</formula>
    </cfRule>
    <cfRule type="containsText" dxfId="2" priority="2" operator="containsText" text="No">
      <formula>NOT(ISERROR(SEARCH("No",B2)))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BBA9B2-0600-459E-AC6D-1765AB2CB9C2}">
          <x14:formula1>
            <xm:f>'Chapter Sizes'!$A$25:$A$26</xm:f>
          </x14:formula1>
          <xm:sqref>B2:B4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Chapter Sizes</vt:lpstr>
      <vt:lpstr>Academics</vt:lpstr>
      <vt:lpstr>Leadership Development</vt:lpstr>
      <vt:lpstr>Leadership Development Pt. 2</vt:lpstr>
      <vt:lpstr>Risk Management</vt:lpstr>
      <vt:lpstr>New Member</vt:lpstr>
      <vt:lpstr>Inter, Diverse, Culture</vt:lpstr>
      <vt:lpstr>Service and Philanthropy</vt:lpstr>
      <vt:lpstr>Alumni and Parents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Stein</dc:creator>
  <cp:lastModifiedBy>Will Stein</cp:lastModifiedBy>
  <dcterms:created xsi:type="dcterms:W3CDTF">2019-08-27T18:52:52Z</dcterms:created>
  <dcterms:modified xsi:type="dcterms:W3CDTF">2019-12-22T03:02:20Z</dcterms:modified>
</cp:coreProperties>
</file>